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anacr\OneDrive\Escritorio\"/>
    </mc:Choice>
  </mc:AlternateContent>
  <xr:revisionPtr revIDLastSave="0" documentId="8_{B9A12167-994A-42B0-BBC9-0C223952316F}" xr6:coauthVersionLast="43" xr6:coauthVersionMax="43" xr10:uidLastSave="{00000000-0000-0000-0000-000000000000}"/>
  <bookViews>
    <workbookView xWindow="-120" yWindow="-120" windowWidth="20730" windowHeight="11160" xr2:uid="{00000000-000D-0000-FFFF-FFFF00000000}"/>
  </bookViews>
  <sheets>
    <sheet name=" 7C INGRESOS"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8" i="2" l="1"/>
  <c r="G31" i="2" s="1"/>
  <c r="G44" i="2" l="1"/>
  <c r="E44" i="2"/>
  <c r="F44" i="2"/>
  <c r="B44" i="2"/>
  <c r="C44" i="2"/>
  <c r="D44" i="2"/>
  <c r="G29" i="2" l="1"/>
  <c r="F31" i="2"/>
  <c r="F26" i="2"/>
  <c r="G26" i="2"/>
  <c r="G21" i="2" s="1"/>
  <c r="G7" i="2"/>
  <c r="G53" i="2" l="1"/>
  <c r="B31" i="2" l="1"/>
  <c r="C31" i="2"/>
  <c r="D31" i="2"/>
  <c r="E31" i="2"/>
  <c r="E7" i="2" l="1"/>
  <c r="E26" i="2"/>
  <c r="E21" i="2" s="1"/>
  <c r="F7" i="2" l="1"/>
  <c r="F29" i="2" l="1"/>
  <c r="E29" i="2"/>
  <c r="E53" i="2" s="1"/>
  <c r="D13" i="2"/>
  <c r="D16" i="2" l="1"/>
  <c r="D7" i="2" s="1"/>
  <c r="B29" i="2" l="1"/>
  <c r="C29" i="2"/>
  <c r="F21" i="2"/>
  <c r="F53" i="2" s="1"/>
  <c r="D26" i="2"/>
  <c r="D21" i="2" s="1"/>
  <c r="C26" i="2"/>
  <c r="C21" i="2" s="1"/>
  <c r="B26" i="2"/>
  <c r="B21" i="2" s="1"/>
  <c r="C16" i="2"/>
  <c r="B16" i="2"/>
  <c r="C13" i="2"/>
  <c r="B13" i="2"/>
  <c r="C11" i="2"/>
  <c r="B11" i="2"/>
  <c r="B7" i="2" l="1"/>
  <c r="B53" i="2" s="1"/>
  <c r="C7" i="2"/>
  <c r="C53" i="2" s="1"/>
  <c r="D29" i="2"/>
  <c r="D53" i="2" s="1"/>
</calcChain>
</file>

<file path=xl/sharedStrings.xml><?xml version="1.0" encoding="utf-8"?>
<sst xmlns="http://schemas.openxmlformats.org/spreadsheetml/2006/main" count="55" uniqueCount="55">
  <si>
    <t>Resultados de Ingresos - LDF</t>
  </si>
  <si>
    <t>(PESOS)</t>
  </si>
  <si>
    <t>A. Ingresos Derivados de Financiamientos</t>
  </si>
  <si>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</si>
  <si>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</si>
  <si>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</si>
  <si>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 (3 = 1 + 2)</t>
  </si>
  <si>
    <t>Formato 7c</t>
  </si>
  <si>
    <t xml:space="preserve">             1) Intereses Ganados de Valores, Creditos, Bonos y Otros</t>
  </si>
  <si>
    <t>B. Otros Ingresos</t>
  </si>
  <si>
    <t xml:space="preserve">             5) Banobras</t>
  </si>
  <si>
    <t xml:space="preserve">             6) Fortalecimiento Financiero</t>
  </si>
  <si>
    <t xml:space="preserve">             1) Fondo de Reconstrucción de Entidades Federativas (FONREC)</t>
  </si>
  <si>
    <t xml:space="preserve">             2)Fondo de Reconstrucción de Entidades Federativas  (FONREC 2012)</t>
  </si>
  <si>
    <t xml:space="preserve">             4) Fondo de Reconstrucción de Entidades Federativas (FONREC  2013)</t>
  </si>
  <si>
    <t xml:space="preserve">             3)Fondo de Apoyo a la Infraestructura y Seguridad (PROFISE 2012)</t>
  </si>
  <si>
    <t xml:space="preserve">Concepto </t>
  </si>
  <si>
    <t xml:space="preserve">            2) Banobras-FONREC-PROFISE y Justicia Penal</t>
  </si>
  <si>
    <t xml:space="preserve">            3) Interacciones</t>
  </si>
  <si>
    <t xml:space="preserve">            5) Banobras</t>
  </si>
  <si>
    <t xml:space="preserve">            5) BBVA Bancomer</t>
  </si>
  <si>
    <t xml:space="preserve">            5) Santander</t>
  </si>
  <si>
    <t>GOBIERNO DEL ESTADO DE OAXACA</t>
  </si>
  <si>
    <r>
      <t>1.</t>
    </r>
    <r>
      <rPr>
        <b/>
        <sz val="8"/>
        <color theme="1"/>
        <rFont val="Times New Roman"/>
        <family val="1"/>
      </rPr>
      <t xml:space="preserve">  </t>
    </r>
    <r>
      <rPr>
        <b/>
        <sz val="8"/>
        <color theme="1"/>
        <rFont val="Arial"/>
        <family val="2"/>
      </rPr>
      <t>Ingresos de Libre Disposición (1=A+B+C+D+E+F+G+H+I+J+K+L)</t>
    </r>
  </si>
  <si>
    <r>
      <t>A.</t>
    </r>
    <r>
      <rPr>
        <sz val="8"/>
        <color theme="1"/>
        <rFont val="Times New Roman"/>
        <family val="1"/>
      </rPr>
      <t xml:space="preserve">    </t>
    </r>
    <r>
      <rPr>
        <sz val="8"/>
        <color theme="1"/>
        <rFont val="Arial"/>
        <family val="2"/>
      </rPr>
      <t>Impuestos</t>
    </r>
  </si>
  <si>
    <r>
      <t>B.</t>
    </r>
    <r>
      <rPr>
        <sz val="8"/>
        <color theme="1"/>
        <rFont val="Times New Roman"/>
        <family val="1"/>
      </rPr>
      <t xml:space="preserve">    </t>
    </r>
    <r>
      <rPr>
        <sz val="8"/>
        <color theme="1"/>
        <rFont val="Arial"/>
        <family val="2"/>
      </rPr>
      <t>Cuotas y Aportaciones de Seguridad Social</t>
    </r>
  </si>
  <si>
    <r>
      <t>C.</t>
    </r>
    <r>
      <rPr>
        <sz val="8"/>
        <color theme="1"/>
        <rFont val="Times New Roman"/>
        <family val="1"/>
      </rPr>
      <t xml:space="preserve">    </t>
    </r>
    <r>
      <rPr>
        <sz val="8"/>
        <color theme="1"/>
        <rFont val="Arial"/>
        <family val="2"/>
      </rPr>
      <t>Contribuciones de Mejoras</t>
    </r>
  </si>
  <si>
    <r>
      <t>D.</t>
    </r>
    <r>
      <rPr>
        <sz val="8"/>
        <color theme="1"/>
        <rFont val="Times New Roman"/>
        <family val="1"/>
      </rPr>
      <t xml:space="preserve">    </t>
    </r>
    <r>
      <rPr>
        <sz val="8"/>
        <color theme="1"/>
        <rFont val="Arial"/>
        <family val="2"/>
      </rPr>
      <t>Derechos</t>
    </r>
  </si>
  <si>
    <r>
      <t>E.</t>
    </r>
    <r>
      <rPr>
        <sz val="8"/>
        <color theme="1"/>
        <rFont val="Times New Roman"/>
        <family val="1"/>
      </rPr>
      <t xml:space="preserve">    </t>
    </r>
    <r>
      <rPr>
        <sz val="8"/>
        <color theme="1"/>
        <rFont val="Arial"/>
        <family val="2"/>
      </rPr>
      <t>Productos</t>
    </r>
  </si>
  <si>
    <r>
      <t>F.</t>
    </r>
    <r>
      <rPr>
        <sz val="8"/>
        <color theme="1"/>
        <rFont val="Times New Roman"/>
        <family val="1"/>
      </rPr>
      <t xml:space="preserve">    </t>
    </r>
    <r>
      <rPr>
        <sz val="8"/>
        <color theme="1"/>
        <rFont val="Arial"/>
        <family val="2"/>
      </rPr>
      <t>Aprovechamientos</t>
    </r>
  </si>
  <si>
    <r>
      <t>G.</t>
    </r>
    <r>
      <rPr>
        <sz val="8"/>
        <color theme="1"/>
        <rFont val="Times New Roman"/>
        <family val="1"/>
      </rPr>
      <t xml:space="preserve">    </t>
    </r>
    <r>
      <rPr>
        <sz val="8"/>
        <color theme="1"/>
        <rFont val="Arial"/>
        <family val="2"/>
      </rPr>
      <t>Ingresos por Ventas de Bienes y Servicios</t>
    </r>
  </si>
  <si>
    <r>
      <t>H.</t>
    </r>
    <r>
      <rPr>
        <sz val="8"/>
        <color theme="1"/>
        <rFont val="Times New Roman"/>
        <family val="1"/>
      </rPr>
      <t xml:space="preserve">    </t>
    </r>
    <r>
      <rPr>
        <sz val="8"/>
        <color theme="1"/>
        <rFont val="Arial"/>
        <family val="2"/>
      </rPr>
      <t>Participaciones</t>
    </r>
  </si>
  <si>
    <r>
      <t>I.</t>
    </r>
    <r>
      <rPr>
        <sz val="8"/>
        <color theme="1"/>
        <rFont val="Times New Roman"/>
        <family val="1"/>
      </rPr>
      <t xml:space="preserve">     </t>
    </r>
    <r>
      <rPr>
        <sz val="8"/>
        <color theme="1"/>
        <rFont val="Arial"/>
        <family val="2"/>
      </rPr>
      <t>Incentivos Derivados de la Colaboración Fiscal</t>
    </r>
  </si>
  <si>
    <r>
      <t>J.</t>
    </r>
    <r>
      <rPr>
        <sz val="8"/>
        <color theme="1"/>
        <rFont val="Times New Roman"/>
        <family val="1"/>
      </rPr>
      <t xml:space="preserve">     </t>
    </r>
    <r>
      <rPr>
        <sz val="8"/>
        <color theme="1"/>
        <rFont val="Arial"/>
        <family val="2"/>
      </rPr>
      <t xml:space="preserve">Transferencias </t>
    </r>
  </si>
  <si>
    <r>
      <t>K.</t>
    </r>
    <r>
      <rPr>
        <sz val="8"/>
        <color theme="1"/>
        <rFont val="Times New Roman"/>
        <family val="1"/>
      </rPr>
      <t xml:space="preserve">    </t>
    </r>
    <r>
      <rPr>
        <sz val="8"/>
        <color theme="1"/>
        <rFont val="Arial"/>
        <family val="2"/>
      </rPr>
      <t>Convenios</t>
    </r>
  </si>
  <si>
    <r>
      <t>L.</t>
    </r>
    <r>
      <rPr>
        <sz val="8"/>
        <color theme="1"/>
        <rFont val="Times New Roman"/>
        <family val="1"/>
      </rPr>
      <t xml:space="preserve">     </t>
    </r>
    <r>
      <rPr>
        <sz val="8"/>
        <color theme="1"/>
        <rFont val="Arial"/>
        <family val="2"/>
      </rPr>
      <t>Otros Ingresos de Libre Disposición</t>
    </r>
  </si>
  <si>
    <r>
      <t>2.</t>
    </r>
    <r>
      <rPr>
        <b/>
        <sz val="8"/>
        <color theme="1"/>
        <rFont val="Times New Roman"/>
        <family val="1"/>
      </rPr>
      <t xml:space="preserve">  </t>
    </r>
    <r>
      <rPr>
        <b/>
        <sz val="8"/>
        <color theme="1"/>
        <rFont val="Arial"/>
        <family val="2"/>
      </rPr>
      <t>Transferencias Federales Etiquetadas</t>
    </r>
    <r>
      <rPr>
        <b/>
        <vertAlign val="superscript"/>
        <sz val="8"/>
        <color theme="1"/>
        <rFont val="Arial"/>
        <family val="2"/>
      </rPr>
      <t xml:space="preserve"> </t>
    </r>
    <r>
      <rPr>
        <b/>
        <sz val="8"/>
        <color theme="1"/>
        <rFont val="Arial"/>
        <family val="2"/>
      </rPr>
      <t>(2=A+B+C+D+E)</t>
    </r>
  </si>
  <si>
    <r>
      <t>A.</t>
    </r>
    <r>
      <rPr>
        <sz val="8"/>
        <color theme="1"/>
        <rFont val="Times New Roman"/>
        <family val="1"/>
      </rPr>
      <t xml:space="preserve">    </t>
    </r>
    <r>
      <rPr>
        <sz val="8"/>
        <color theme="1"/>
        <rFont val="Arial"/>
        <family val="2"/>
      </rPr>
      <t>Aportaciones</t>
    </r>
  </si>
  <si>
    <r>
      <t>B.</t>
    </r>
    <r>
      <rPr>
        <sz val="8"/>
        <color theme="1"/>
        <rFont val="Times New Roman"/>
        <family val="1"/>
      </rPr>
      <t xml:space="preserve">    </t>
    </r>
    <r>
      <rPr>
        <sz val="8"/>
        <color theme="1"/>
        <rFont val="Arial"/>
        <family val="2"/>
      </rPr>
      <t>Convenios</t>
    </r>
  </si>
  <si>
    <r>
      <t>C.</t>
    </r>
    <r>
      <rPr>
        <sz val="8"/>
        <color theme="1"/>
        <rFont val="Times New Roman"/>
        <family val="1"/>
      </rPr>
      <t xml:space="preserve">    </t>
    </r>
    <r>
      <rPr>
        <sz val="8"/>
        <color theme="1"/>
        <rFont val="Arial"/>
        <family val="2"/>
      </rPr>
      <t>Fondos Distintos de Aportaciones</t>
    </r>
  </si>
  <si>
    <r>
      <t>D.</t>
    </r>
    <r>
      <rPr>
        <sz val="8"/>
        <color theme="1"/>
        <rFont val="Times New Roman"/>
        <family val="1"/>
      </rPr>
      <t xml:space="preserve">    </t>
    </r>
    <r>
      <rPr>
        <sz val="8"/>
        <color theme="1"/>
        <rFont val="Arial"/>
        <family val="2"/>
      </rPr>
      <t>Transferencias, Subsidios y Subvenciones, y Pensiones y Jubilaciones</t>
    </r>
  </si>
  <si>
    <r>
      <t>E.</t>
    </r>
    <r>
      <rPr>
        <sz val="8"/>
        <color theme="1"/>
        <rFont val="Times New Roman"/>
        <family val="1"/>
      </rPr>
      <t xml:space="preserve">    </t>
    </r>
    <r>
      <rPr>
        <sz val="8"/>
        <color theme="1"/>
        <rFont val="Arial"/>
        <family val="2"/>
      </rPr>
      <t>Otras Transferencias Federales Etiquetadas</t>
    </r>
  </si>
  <si>
    <r>
      <t>4.</t>
    </r>
    <r>
      <rPr>
        <b/>
        <sz val="8"/>
        <color theme="1"/>
        <rFont val="Times New Roman"/>
        <family val="1"/>
      </rPr>
      <t xml:space="preserve">  </t>
    </r>
    <r>
      <rPr>
        <b/>
        <sz val="8"/>
        <color theme="1"/>
        <rFont val="Arial"/>
        <family val="2"/>
      </rPr>
      <t>Total de Resultados de Ingresos (4=1+2+3)</t>
    </r>
  </si>
  <si>
    <t xml:space="preserve">            1) Emisión Bursatil Oaxaca</t>
  </si>
  <si>
    <r>
      <t>3.</t>
    </r>
    <r>
      <rPr>
        <b/>
        <sz val="8"/>
        <rFont val="Times New Roman"/>
        <family val="1"/>
      </rPr>
      <t xml:space="preserve">  </t>
    </r>
    <r>
      <rPr>
        <b/>
        <sz val="8"/>
        <rFont val="Arial"/>
        <family val="2"/>
      </rPr>
      <t>Ingresos Derivados de Financiamientos (3=A+B)</t>
    </r>
  </si>
  <si>
    <t>Notas:</t>
  </si>
  <si>
    <t xml:space="preserve">            6) Credito "Mas Oaxaca"</t>
  </si>
  <si>
    <t xml:space="preserve">            7) Pontecialización Justicia Penal</t>
  </si>
  <si>
    <t xml:space="preserve"> -</t>
  </si>
  <si>
    <t xml:space="preserve">            7) Banamex</t>
  </si>
  <si>
    <t xml:space="preserve">            8) Multiva</t>
  </si>
  <si>
    <t xml:space="preserve">            9) Scotiabank</t>
  </si>
  <si>
    <t>1. En relación a las cifras reportados en las Cuentas Públicas, se hace la aclaración que los ingresos registrados como Contribuciones no comprendidas en los fracciones de la Ley de Ingresos causadas en ejercicios fiscales anteriores pendientes de liquidación o pago, para efectos de este formato se registraron en los apartados de derechos e incentivos derivados de la colaboración fiscal, asi tambien  lo registrado en el rubro de Otros ingresos se  incluyo en el apartado de aprovechamientos,  otras Transferencias federales etiquetadas e ingresos por financiamiento.</t>
  </si>
  <si>
    <t xml:space="preserve">            8)  Fondo de Reconstrucción de Entidades Federativas (FONREC  1200 
                 MDP)</t>
  </si>
  <si>
    <t xml:space="preserve">            10) 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</si>
</sst>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1"/>
      <color theme="1"/>
      <name val="Calibri"/>
      <family val="2"/>
      <scheme val="minor"/>
    </font>
    <font>
      <sz val="10"/>
      <name val="Arial"/>
      <family val="2"/>
    </font>
    <font>
      <sz val="11"/>
      <color theme="1"/>
      <name val="Calibri"/>
      <family val="2"/>
      <scheme val="minor"/>
    </font>
    <font>
      <b/>
      <sz val="8"/>
      <name val="Arial"/>
      <family val="2"/>
    </font>
    <font>
      <sz val="8"/>
      <name val="Arial"/>
      <family val="2"/>
    </font>
    <font>
      <sz val="11"/>
      <color indexed="8"/>
      <name val="Calibri"/>
      <family val="2"/>
    </font>
    <font>
      <sz val="8"/>
      <color theme="1"/>
      <name val="Arial"/>
      <family val="2"/>
    </font>
    <font>
      <b/>
      <sz val="8"/>
      <color theme="1"/>
      <name val="Arial"/>
      <family val="2"/>
    </font>
    <font>
      <b/>
      <sz val="8"/>
      <color theme="1"/>
      <name val="Times New Roman"/>
      <family val="1"/>
    </font>
    <font>
      <sz val="8"/>
      <color theme="1"/>
      <name val="Times New Roman"/>
      <family val="1"/>
    </font>
    <font>
      <b/>
      <vertAlign val="superscript"/>
      <sz val="8"/>
      <color theme="1"/>
      <name val="Arial"/>
      <family val="2"/>
    </font>
    <font>
      <b/>
      <sz val="10"/>
      <color theme="1"/>
      <name val="Arial"/>
      <family val="2"/>
    </font>
    <font>
      <b/>
      <sz val="11"/>
      <color theme="1"/>
      <name val="Arial"/>
      <family val="2"/>
    </font>
    <font>
      <sz val="14"/>
      <color theme="1"/>
      <name val="Calibri"/>
      <family val="2"/>
      <scheme val="minor"/>
    </font>
    <font>
      <sz val="7"/>
      <color theme="1"/>
      <name val="Arial"/>
      <family val="2"/>
    </font>
    <font>
      <b/>
      <sz val="8"/>
      <name val="Times New Roman"/>
      <family val="1"/>
    </font>
  </fonts>
  <fills count="3">
    <fill>
      <patternFill patternType="none"/>
    </fill>
    <fill>
      <patternFill patternType="gray125"/>
    </fill>
    <fill>
      <patternFill patternType="solid">
        <fgColor rgb="FFD9D9D9"/>
        <bgColor indexed="64"/>
      </patternFill>
    </fill>
  </fills>
  <borders count="15">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3">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cellStyleXfs>
  <cellXfs count="40">
    <xf numFmtId="0" fontId="0" fillId="0" borderId="0" xfId="0"/>
    <xf numFmtId="0" fontId="0" fillId="0" borderId="0" xfId="0" applyFill="1"/>
    <xf numFmtId="0" fontId="0" fillId="0" borderId="0" xfId="0" applyFill="1" applyBorder="1"/>
    <xf numFmtId="43" fontId="4" fillId="0" borderId="0" xfId="1" applyFont="1" applyBorder="1"/>
    <xf numFmtId="0" fontId="0" fillId="0" borderId="0" xfId="0"/>
    <xf numFmtId="0" fontId="6" fillId="0" borderId="1" xfId="0" applyFont="1" applyFill="1" applyBorder="1" applyAlignment="1">
      <alignment horizontal="justify" vertical="center" wrapText="1"/>
    </xf>
    <xf numFmtId="0" fontId="7" fillId="0" borderId="1" xfId="0" applyFont="1" applyFill="1" applyBorder="1" applyAlignment="1">
      <alignment horizontal="left" vertical="center" wrapText="1" indent="1"/>
    </xf>
    <xf numFmtId="3" fontId="7"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indent="4"/>
    </xf>
    <xf numFmtId="164" fontId="4" fillId="0" borderId="1" xfId="28" applyNumberFormat="1" applyFont="1" applyFill="1" applyBorder="1" applyAlignment="1">
      <alignment horizontal="right"/>
    </xf>
    <xf numFmtId="164" fontId="6" fillId="0" borderId="1" xfId="28"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3"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indent="3"/>
    </xf>
    <xf numFmtId="43" fontId="6" fillId="0" borderId="1" xfId="28" applyFont="1" applyFill="1" applyBorder="1" applyAlignment="1">
      <alignment horizontal="right"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justify" vertical="center" wrapText="1"/>
    </xf>
    <xf numFmtId="3" fontId="6" fillId="0" borderId="3" xfId="0" applyNumberFormat="1" applyFont="1" applyFill="1" applyBorder="1" applyAlignment="1">
      <alignment horizontal="right" vertical="center" wrapText="1"/>
    </xf>
    <xf numFmtId="164" fontId="7" fillId="0" borderId="1" xfId="28" applyNumberFormat="1" applyFont="1" applyFill="1" applyBorder="1" applyAlignment="1">
      <alignment horizontal="right" vertical="center" wrapText="1"/>
    </xf>
    <xf numFmtId="0" fontId="6" fillId="0" borderId="1" xfId="0" applyFont="1" applyFill="1" applyBorder="1" applyAlignment="1">
      <alignment horizontal="left" vertical="center" wrapText="1" indent="2"/>
    </xf>
    <xf numFmtId="0" fontId="7" fillId="0" borderId="1" xfId="0" applyFont="1" applyFill="1" applyBorder="1" applyAlignment="1">
      <alignment horizontal="left" vertical="center" wrapText="1" indent="3"/>
    </xf>
    <xf numFmtId="0" fontId="7" fillId="0" borderId="1" xfId="0" applyFont="1" applyFill="1" applyBorder="1" applyAlignment="1">
      <alignment horizontal="left" vertical="center" wrapText="1" indent="2"/>
    </xf>
    <xf numFmtId="164" fontId="7" fillId="0" borderId="2" xfId="28" applyNumberFormat="1" applyFont="1" applyFill="1" applyBorder="1" applyAlignment="1">
      <alignment horizontal="right" vertical="center" wrapText="1"/>
    </xf>
    <xf numFmtId="0" fontId="14" fillId="0" borderId="1" xfId="0" applyFont="1" applyFill="1" applyBorder="1" applyAlignment="1">
      <alignment horizontal="left" vertical="center" wrapText="1" indent="2"/>
    </xf>
    <xf numFmtId="164" fontId="14" fillId="0" borderId="1" xfId="28" applyNumberFormat="1" applyFont="1" applyFill="1" applyBorder="1" applyAlignment="1">
      <alignment horizontal="right" vertical="center" wrapText="1"/>
    </xf>
    <xf numFmtId="0" fontId="3" fillId="0" borderId="1" xfId="0" applyFont="1" applyFill="1" applyBorder="1" applyAlignment="1">
      <alignment horizontal="left" vertical="center" wrapText="1" indent="1"/>
    </xf>
    <xf numFmtId="0" fontId="13" fillId="0" borderId="0" xfId="0" applyFont="1" applyFill="1" applyAlignment="1">
      <alignment horizontal="left" indent="2"/>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0" fillId="0" borderId="0" xfId="0" applyFill="1" applyAlignment="1">
      <alignment horizontal="justify"/>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cellXfs>
  <cellStyles count="33">
    <cellStyle name="Millares" xfId="28" builtinId="3"/>
    <cellStyle name="Millares 2" xfId="1" xr:uid="{00000000-0005-0000-0000-000001000000}"/>
    <cellStyle name="Millares 2 2" xfId="4" xr:uid="{00000000-0005-0000-0000-000002000000}"/>
    <cellStyle name="Millares 2 2 2" xfId="5" xr:uid="{00000000-0005-0000-0000-000003000000}"/>
    <cellStyle name="Millares 2 3" xfId="6" xr:uid="{00000000-0005-0000-0000-000004000000}"/>
    <cellStyle name="Millares 3" xfId="7" xr:uid="{00000000-0005-0000-0000-000005000000}"/>
    <cellStyle name="Millares 3 2" xfId="8" xr:uid="{00000000-0005-0000-0000-000006000000}"/>
    <cellStyle name="Millares 4" xfId="3" xr:uid="{00000000-0005-0000-0000-000007000000}"/>
    <cellStyle name="Millares 4 2" xfId="9" xr:uid="{00000000-0005-0000-0000-000008000000}"/>
    <cellStyle name="Millares 4 2 2" xfId="25" xr:uid="{00000000-0005-0000-0000-000009000000}"/>
    <cellStyle name="Millares 4 2 2 2" xfId="29" xr:uid="{00000000-0005-0000-0000-00000A000000}"/>
    <cellStyle name="Millares 5" xfId="10" xr:uid="{00000000-0005-0000-0000-00000B000000}"/>
    <cellStyle name="Millares 6" xfId="11" xr:uid="{00000000-0005-0000-0000-00000C000000}"/>
    <cellStyle name="Millares 7" xfId="12" xr:uid="{00000000-0005-0000-0000-00000D000000}"/>
    <cellStyle name="Millares 7 2" xfId="30" xr:uid="{00000000-0005-0000-0000-00000E000000}"/>
    <cellStyle name="Millares 8" xfId="13" xr:uid="{00000000-0005-0000-0000-00000F000000}"/>
    <cellStyle name="Millares 8 2" xfId="31" xr:uid="{00000000-0005-0000-0000-000010000000}"/>
    <cellStyle name="Normal" xfId="0" builtinId="0"/>
    <cellStyle name="Normal 2" xfId="14" xr:uid="{00000000-0005-0000-0000-000012000000}"/>
    <cellStyle name="Normal 2 2" xfId="2" xr:uid="{00000000-0005-0000-0000-000013000000}"/>
    <cellStyle name="Normal 3" xfId="15" xr:uid="{00000000-0005-0000-0000-000014000000}"/>
    <cellStyle name="Normal 3 2" xfId="16" xr:uid="{00000000-0005-0000-0000-000015000000}"/>
    <cellStyle name="Normal 3 3" xfId="17" xr:uid="{00000000-0005-0000-0000-000016000000}"/>
    <cellStyle name="Normal 3 3 2" xfId="26" xr:uid="{00000000-0005-0000-0000-000017000000}"/>
    <cellStyle name="Normal 3 4" xfId="18" xr:uid="{00000000-0005-0000-0000-000018000000}"/>
    <cellStyle name="Normal 4" xfId="19" xr:uid="{00000000-0005-0000-0000-000019000000}"/>
    <cellStyle name="Normal 5" xfId="20" xr:uid="{00000000-0005-0000-0000-00001A000000}"/>
    <cellStyle name="Normal 5 2" xfId="27" xr:uid="{00000000-0005-0000-0000-00001B000000}"/>
    <cellStyle name="Normal 6" xfId="21" xr:uid="{00000000-0005-0000-0000-00001C000000}"/>
    <cellStyle name="Normal 6 2" xfId="22" xr:uid="{00000000-0005-0000-0000-00001D000000}"/>
    <cellStyle name="Normal 7" xfId="23" xr:uid="{00000000-0005-0000-0000-00001E000000}"/>
    <cellStyle name="Normal 7 2" xfId="32" xr:uid="{00000000-0005-0000-0000-00001F000000}"/>
    <cellStyle name="Normal 8" xfId="24"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showGridLines="0" tabSelected="1" workbookViewId="0">
      <pane xSplit="1" ySplit="6" topLeftCell="B16" activePane="bottomRight" state="frozen"/>
      <selection pane="topRight" activeCell="B1" sqref="B1"/>
      <selection pane="bottomLeft" activeCell="A7" sqref="A7"/>
      <selection pane="bottomRight" activeCell="I12" sqref="I12"/>
    </sheetView>
  </sheetViews>
  <sheetFormatPr baseColWidth="10" defaultRowHeight="15" x14ac:dyDescent="0.25"/>
  <cols>
    <col min="1" max="1" width="59.28515625" customWidth="1"/>
    <col min="2" max="4" width="15" bestFit="1" customWidth="1"/>
    <col min="5" max="5" width="15" style="4" bestFit="1" customWidth="1"/>
    <col min="6" max="6" width="17.28515625" customWidth="1"/>
    <col min="7" max="7" width="17.28515625" style="4" customWidth="1"/>
  </cols>
  <sheetData>
    <row r="1" spans="1:7" ht="18.75" x14ac:dyDescent="0.3">
      <c r="A1" s="26" t="s">
        <v>7</v>
      </c>
      <c r="B1" s="1"/>
      <c r="C1" s="1"/>
      <c r="D1" s="1"/>
      <c r="E1" s="1"/>
      <c r="F1" s="1"/>
      <c r="G1" s="1"/>
    </row>
    <row r="2" spans="1:7" x14ac:dyDescent="0.25">
      <c r="A2" s="31" t="s">
        <v>22</v>
      </c>
      <c r="B2" s="32"/>
      <c r="C2" s="32"/>
      <c r="D2" s="32"/>
      <c r="E2" s="32"/>
      <c r="F2" s="32"/>
      <c r="G2" s="33"/>
    </row>
    <row r="3" spans="1:7" x14ac:dyDescent="0.25">
      <c r="A3" s="34" t="s">
        <v>0</v>
      </c>
      <c r="B3" s="35"/>
      <c r="C3" s="35"/>
      <c r="D3" s="35"/>
      <c r="E3" s="35"/>
      <c r="F3" s="35"/>
      <c r="G3" s="36"/>
    </row>
    <row r="4" spans="1:7" ht="15.75" thickBot="1" x14ac:dyDescent="0.3">
      <c r="A4" s="37" t="s">
        <v>1</v>
      </c>
      <c r="B4" s="38"/>
      <c r="C4" s="38"/>
      <c r="D4" s="38"/>
      <c r="E4" s="38"/>
      <c r="F4" s="38"/>
      <c r="G4" s="39"/>
    </row>
    <row r="5" spans="1:7" x14ac:dyDescent="0.25">
      <c r="A5" s="27" t="s">
        <v>16</v>
      </c>
      <c r="B5" s="28">
        <v>2013</v>
      </c>
      <c r="C5" s="28">
        <v>2014</v>
      </c>
      <c r="D5" s="28">
        <v>2015</v>
      </c>
      <c r="E5" s="28">
        <v>2016</v>
      </c>
      <c r="F5" s="28">
        <v>2017</v>
      </c>
      <c r="G5" s="29">
        <v>2018</v>
      </c>
    </row>
    <row r="6" spans="1:7" ht="9.75" customHeight="1" x14ac:dyDescent="0.25">
      <c r="A6" s="5"/>
      <c r="B6" s="12"/>
      <c r="C6" s="12"/>
      <c r="D6" s="12"/>
      <c r="E6" s="12"/>
      <c r="F6" s="12"/>
      <c r="G6" s="12"/>
    </row>
    <row r="7" spans="1:7" x14ac:dyDescent="0.25">
      <c r="A7" s="6" t="s">
        <v>23</v>
      </c>
      <c r="B7" s="7">
        <f t="shared" ref="B7:D7" si="0">SUM(B8:B19)</f>
        <v>18131350189</v>
      </c>
      <c r="C7" s="7">
        <f t="shared" si="0"/>
        <v>19831343000</v>
      </c>
      <c r="D7" s="7">
        <f t="shared" si="0"/>
        <v>19648405143</v>
      </c>
      <c r="E7" s="7">
        <f>SUM(E8:E19)</f>
        <v>21052606163</v>
      </c>
      <c r="F7" s="7">
        <f>SUM(F8:F19)</f>
        <v>23358677849</v>
      </c>
      <c r="G7" s="7">
        <f>SUM(G8:G19)</f>
        <v>24541564878.369999</v>
      </c>
    </row>
    <row r="8" spans="1:7" s="1" customFormat="1" ht="11.25" customHeight="1" x14ac:dyDescent="0.25">
      <c r="A8" s="13" t="s">
        <v>24</v>
      </c>
      <c r="B8" s="9">
        <v>1023639889</v>
      </c>
      <c r="C8" s="9">
        <v>1376303872</v>
      </c>
      <c r="D8" s="9">
        <v>1236888612</v>
      </c>
      <c r="E8" s="9">
        <v>1171962039</v>
      </c>
      <c r="F8" s="9">
        <v>1236086888</v>
      </c>
      <c r="G8" s="9">
        <v>1356288738</v>
      </c>
    </row>
    <row r="9" spans="1:7" s="1" customFormat="1" ht="11.25" customHeight="1" x14ac:dyDescent="0.25">
      <c r="A9" s="13" t="s">
        <v>25</v>
      </c>
      <c r="B9" s="9">
        <v>0</v>
      </c>
      <c r="C9" s="9">
        <v>0</v>
      </c>
      <c r="D9" s="9">
        <v>0</v>
      </c>
      <c r="E9" s="9">
        <v>0</v>
      </c>
      <c r="F9" s="9">
        <v>0</v>
      </c>
      <c r="G9" s="9">
        <v>0</v>
      </c>
    </row>
    <row r="10" spans="1:7" s="1" customFormat="1" ht="11.25" customHeight="1" x14ac:dyDescent="0.25">
      <c r="A10" s="13" t="s">
        <v>26</v>
      </c>
      <c r="B10" s="9">
        <v>0</v>
      </c>
      <c r="C10" s="9">
        <v>0</v>
      </c>
      <c r="D10" s="9">
        <v>0</v>
      </c>
      <c r="E10" s="9">
        <v>0</v>
      </c>
      <c r="F10" s="9">
        <v>0</v>
      </c>
      <c r="G10" s="9">
        <v>0</v>
      </c>
    </row>
    <row r="11" spans="1:7" s="1" customFormat="1" ht="11.25" customHeight="1" x14ac:dyDescent="0.25">
      <c r="A11" s="13" t="s">
        <v>27</v>
      </c>
      <c r="B11" s="9">
        <f>1491853900+1436443</f>
        <v>1493290343</v>
      </c>
      <c r="C11" s="9">
        <f>1192298019+63162</f>
        <v>1192361181</v>
      </c>
      <c r="D11" s="9">
        <v>1330153461</v>
      </c>
      <c r="E11" s="9">
        <v>1441001421</v>
      </c>
      <c r="F11" s="10">
        <v>1476805352</v>
      </c>
      <c r="G11" s="10">
        <v>1566412899.29</v>
      </c>
    </row>
    <row r="12" spans="1:7" s="1" customFormat="1" ht="11.25" customHeight="1" x14ac:dyDescent="0.25">
      <c r="A12" s="13" t="s">
        <v>28</v>
      </c>
      <c r="B12" s="9">
        <v>64051367</v>
      </c>
      <c r="C12" s="9">
        <v>74276223</v>
      </c>
      <c r="D12" s="9">
        <v>38190488</v>
      </c>
      <c r="E12" s="9">
        <v>36978703</v>
      </c>
      <c r="F12" s="10">
        <v>211756179</v>
      </c>
      <c r="G12" s="10">
        <v>127770413.88</v>
      </c>
    </row>
    <row r="13" spans="1:7" s="1" customFormat="1" ht="11.25" customHeight="1" x14ac:dyDescent="0.25">
      <c r="A13" s="13" t="s">
        <v>29</v>
      </c>
      <c r="B13" s="9">
        <f>1089013074+48936340+318531</f>
        <v>1138267945</v>
      </c>
      <c r="C13" s="9">
        <f>896603980+101871200</f>
        <v>998475180</v>
      </c>
      <c r="D13" s="9">
        <f>871047227</f>
        <v>871047227</v>
      </c>
      <c r="E13" s="9">
        <v>641601822</v>
      </c>
      <c r="F13" s="10">
        <v>938785206</v>
      </c>
      <c r="G13" s="10">
        <v>577407421.20000005</v>
      </c>
    </row>
    <row r="14" spans="1:7" s="1" customFormat="1" ht="11.25" customHeight="1" x14ac:dyDescent="0.25">
      <c r="A14" s="13" t="s">
        <v>30</v>
      </c>
      <c r="B14" s="9">
        <v>0</v>
      </c>
      <c r="C14" s="9">
        <v>0</v>
      </c>
      <c r="D14" s="9">
        <v>0</v>
      </c>
      <c r="E14" s="9">
        <v>0</v>
      </c>
      <c r="F14" s="9">
        <v>0</v>
      </c>
      <c r="G14" s="9">
        <v>0</v>
      </c>
    </row>
    <row r="15" spans="1:7" s="1" customFormat="1" ht="11.25" customHeight="1" x14ac:dyDescent="0.25">
      <c r="A15" s="13" t="s">
        <v>31</v>
      </c>
      <c r="B15" s="9">
        <v>13839165504</v>
      </c>
      <c r="C15" s="9">
        <v>15526106608</v>
      </c>
      <c r="D15" s="9">
        <v>15146145728</v>
      </c>
      <c r="E15" s="9">
        <v>16401219280</v>
      </c>
      <c r="F15" s="9">
        <v>17804143541</v>
      </c>
      <c r="G15" s="9">
        <v>19253671787</v>
      </c>
    </row>
    <row r="16" spans="1:7" s="1" customFormat="1" ht="11.25" customHeight="1" x14ac:dyDescent="0.25">
      <c r="A16" s="13" t="s">
        <v>32</v>
      </c>
      <c r="B16" s="9">
        <f>563651973+9283168</f>
        <v>572935141</v>
      </c>
      <c r="C16" s="9">
        <f>624745262+39074674</f>
        <v>663819936</v>
      </c>
      <c r="D16" s="9">
        <f>1019852532+6127095</f>
        <v>1025979627</v>
      </c>
      <c r="E16" s="9">
        <v>1359842898</v>
      </c>
      <c r="F16" s="9">
        <v>1691100683</v>
      </c>
      <c r="G16" s="9">
        <v>1660013619</v>
      </c>
    </row>
    <row r="17" spans="1:7" s="1" customFormat="1" ht="11.25" customHeight="1" x14ac:dyDescent="0.25">
      <c r="A17" s="13" t="s">
        <v>33</v>
      </c>
      <c r="B17" s="9">
        <v>0</v>
      </c>
      <c r="C17" s="9">
        <v>0</v>
      </c>
      <c r="D17" s="9">
        <v>0</v>
      </c>
      <c r="E17" s="9">
        <v>0</v>
      </c>
      <c r="F17" s="9">
        <v>0</v>
      </c>
      <c r="G17" s="9">
        <v>0</v>
      </c>
    </row>
    <row r="18" spans="1:7" s="1" customFormat="1" ht="11.25" customHeight="1" x14ac:dyDescent="0.25">
      <c r="A18" s="13" t="s">
        <v>34</v>
      </c>
      <c r="B18" s="9">
        <v>0</v>
      </c>
      <c r="C18" s="9">
        <v>0</v>
      </c>
      <c r="D18" s="9">
        <v>0</v>
      </c>
      <c r="E18" s="9">
        <v>0</v>
      </c>
      <c r="F18" s="9">
        <v>0</v>
      </c>
      <c r="G18" s="9">
        <v>0</v>
      </c>
    </row>
    <row r="19" spans="1:7" s="1" customFormat="1" ht="11.25" customHeight="1" x14ac:dyDescent="0.25">
      <c r="A19" s="13" t="s">
        <v>35</v>
      </c>
      <c r="B19" s="9">
        <v>0</v>
      </c>
      <c r="C19" s="9">
        <v>0</v>
      </c>
      <c r="D19" s="9">
        <v>0</v>
      </c>
      <c r="E19" s="9">
        <v>0</v>
      </c>
      <c r="F19" s="9">
        <v>0</v>
      </c>
      <c r="G19" s="9">
        <v>0</v>
      </c>
    </row>
    <row r="20" spans="1:7" s="1" customFormat="1" x14ac:dyDescent="0.25">
      <c r="A20" s="11"/>
      <c r="B20" s="12"/>
      <c r="C20" s="12"/>
      <c r="D20" s="12"/>
      <c r="E20" s="12"/>
      <c r="F20" s="12"/>
      <c r="G20" s="12"/>
    </row>
    <row r="21" spans="1:7" s="1" customFormat="1" ht="15" customHeight="1" x14ac:dyDescent="0.25">
      <c r="A21" s="6" t="s">
        <v>36</v>
      </c>
      <c r="B21" s="18">
        <f t="shared" ref="B21:D21" si="1">SUM(B22:B26)</f>
        <v>38854562284</v>
      </c>
      <c r="C21" s="18">
        <f t="shared" si="1"/>
        <v>43137376622</v>
      </c>
      <c r="D21" s="18">
        <f t="shared" si="1"/>
        <v>46810445526</v>
      </c>
      <c r="E21" s="18">
        <f>SUM(E22:E26)</f>
        <v>47030456523</v>
      </c>
      <c r="F21" s="18">
        <f>SUM(F22:F26)</f>
        <v>51433244372</v>
      </c>
      <c r="G21" s="18">
        <f>SUM(G22:G26)</f>
        <v>52137873987.669998</v>
      </c>
    </row>
    <row r="22" spans="1:7" s="1" customFormat="1" ht="11.25" customHeight="1" x14ac:dyDescent="0.25">
      <c r="A22" s="13" t="s">
        <v>37</v>
      </c>
      <c r="B22" s="9">
        <v>26626054924</v>
      </c>
      <c r="C22" s="9">
        <v>28273008778</v>
      </c>
      <c r="D22" s="9">
        <v>34594756255</v>
      </c>
      <c r="E22" s="9">
        <v>33399401673</v>
      </c>
      <c r="F22" s="9">
        <v>40106025315</v>
      </c>
      <c r="G22" s="9">
        <v>40005113627.669998</v>
      </c>
    </row>
    <row r="23" spans="1:7" s="1" customFormat="1" ht="11.25" customHeight="1" x14ac:dyDescent="0.25">
      <c r="A23" s="13" t="s">
        <v>38</v>
      </c>
      <c r="B23" s="9">
        <v>10051641343</v>
      </c>
      <c r="C23" s="9">
        <v>12789474955</v>
      </c>
      <c r="D23" s="9">
        <v>9907423870</v>
      </c>
      <c r="E23" s="9">
        <v>11355723152</v>
      </c>
      <c r="F23" s="9">
        <v>9109830166</v>
      </c>
      <c r="G23" s="9">
        <v>9545241255.9500008</v>
      </c>
    </row>
    <row r="24" spans="1:7" s="1" customFormat="1" ht="11.25" customHeight="1" x14ac:dyDescent="0.25">
      <c r="A24" s="13" t="s">
        <v>39</v>
      </c>
      <c r="B24" s="9">
        <v>0</v>
      </c>
      <c r="C24" s="9">
        <v>0</v>
      </c>
      <c r="D24" s="9">
        <v>0</v>
      </c>
      <c r="E24" s="9">
        <v>0</v>
      </c>
      <c r="F24" s="9">
        <v>0</v>
      </c>
      <c r="G24" s="9">
        <v>16758958</v>
      </c>
    </row>
    <row r="25" spans="1:7" s="1" customFormat="1" ht="11.25" customHeight="1" x14ac:dyDescent="0.25">
      <c r="A25" s="13" t="s">
        <v>40</v>
      </c>
      <c r="B25" s="9">
        <v>1961532404</v>
      </c>
      <c r="C25" s="9">
        <v>1899676230</v>
      </c>
      <c r="D25" s="9">
        <v>2209747252</v>
      </c>
      <c r="E25" s="9">
        <v>2238028662</v>
      </c>
      <c r="F25" s="9">
        <v>2108665306</v>
      </c>
      <c r="G25" s="9">
        <v>2489597822.9099998</v>
      </c>
    </row>
    <row r="26" spans="1:7" s="1" customFormat="1" ht="11.25" customHeight="1" x14ac:dyDescent="0.25">
      <c r="A26" s="13" t="s">
        <v>41</v>
      </c>
      <c r="B26" s="10">
        <f t="shared" ref="B26:G26" si="2">B27</f>
        <v>215333613</v>
      </c>
      <c r="C26" s="10">
        <f t="shared" si="2"/>
        <v>175216659</v>
      </c>
      <c r="D26" s="10">
        <f t="shared" si="2"/>
        <v>98518149</v>
      </c>
      <c r="E26" s="10">
        <f t="shared" si="2"/>
        <v>37303036</v>
      </c>
      <c r="F26" s="9">
        <f t="shared" si="2"/>
        <v>108723585</v>
      </c>
      <c r="G26" s="9">
        <f t="shared" si="2"/>
        <v>81162323.140000001</v>
      </c>
    </row>
    <row r="27" spans="1:7" s="1" customFormat="1" x14ac:dyDescent="0.25">
      <c r="A27" s="23" t="s">
        <v>8</v>
      </c>
      <c r="B27" s="24">
        <v>215333613</v>
      </c>
      <c r="C27" s="24">
        <v>175216659</v>
      </c>
      <c r="D27" s="24">
        <v>98518149</v>
      </c>
      <c r="E27" s="24">
        <v>37303036</v>
      </c>
      <c r="F27" s="9">
        <v>108723585</v>
      </c>
      <c r="G27" s="9">
        <v>81162323.140000001</v>
      </c>
    </row>
    <row r="28" spans="1:7" s="1" customFormat="1" x14ac:dyDescent="0.25">
      <c r="A28" s="13"/>
      <c r="B28" s="10"/>
      <c r="C28" s="10"/>
      <c r="D28" s="10"/>
      <c r="E28" s="10"/>
      <c r="F28" s="10"/>
      <c r="G28" s="10"/>
    </row>
    <row r="29" spans="1:7" s="1" customFormat="1" x14ac:dyDescent="0.25">
      <c r="A29" s="25" t="s">
        <v>44</v>
      </c>
      <c r="B29" s="18">
        <f t="shared" ref="B29:G29" si="3">B31+B44</f>
        <v>3166693861</v>
      </c>
      <c r="C29" s="18">
        <f t="shared" si="3"/>
        <v>288702535</v>
      </c>
      <c r="D29" s="18">
        <f t="shared" si="3"/>
        <v>3743616830</v>
      </c>
      <c r="E29" s="18">
        <f t="shared" si="3"/>
        <v>2357520027</v>
      </c>
      <c r="F29" s="18">
        <f t="shared" si="3"/>
        <v>2973133510.3499999</v>
      </c>
      <c r="G29" s="18">
        <f t="shared" si="3"/>
        <v>3576645562.3299999</v>
      </c>
    </row>
    <row r="30" spans="1:7" s="1" customFormat="1" ht="6" customHeight="1" x14ac:dyDescent="0.25">
      <c r="A30" s="6"/>
      <c r="B30" s="18"/>
      <c r="C30" s="18"/>
      <c r="D30" s="18"/>
      <c r="E30" s="18"/>
      <c r="F30" s="18"/>
      <c r="G30" s="18"/>
    </row>
    <row r="31" spans="1:7" s="1" customFormat="1" ht="11.25" customHeight="1" x14ac:dyDescent="0.25">
      <c r="A31" s="21" t="s">
        <v>2</v>
      </c>
      <c r="B31" s="22">
        <f t="shared" ref="B31:E31" si="4">SUM(B32:B38)</f>
        <v>3042000000</v>
      </c>
      <c r="C31" s="22">
        <f t="shared" si="4"/>
        <v>0</v>
      </c>
      <c r="D31" s="22">
        <f t="shared" si="4"/>
        <v>3400000000</v>
      </c>
      <c r="E31" s="22">
        <f t="shared" si="4"/>
        <v>1061100000</v>
      </c>
      <c r="F31" s="22">
        <f>SUM(F32:F41)</f>
        <v>2895049809.3499999</v>
      </c>
      <c r="G31" s="22">
        <f>SUM(G32:G42)</f>
        <v>2573610562.3299999</v>
      </c>
    </row>
    <row r="32" spans="1:7" s="1" customFormat="1" ht="11.25" customHeight="1" x14ac:dyDescent="0.25">
      <c r="A32" s="19" t="s">
        <v>43</v>
      </c>
      <c r="B32" s="9">
        <v>1200000000</v>
      </c>
      <c r="C32" s="9">
        <v>0</v>
      </c>
      <c r="D32" s="9">
        <v>0</v>
      </c>
      <c r="E32" s="9">
        <v>0</v>
      </c>
      <c r="F32" s="9">
        <v>0</v>
      </c>
      <c r="G32" s="9">
        <v>0</v>
      </c>
    </row>
    <row r="33" spans="1:7" s="1" customFormat="1" ht="11.25" customHeight="1" x14ac:dyDescent="0.25">
      <c r="A33" s="19" t="s">
        <v>17</v>
      </c>
      <c r="B33" s="9">
        <v>0</v>
      </c>
      <c r="C33" s="9">
        <v>0</v>
      </c>
      <c r="D33" s="9">
        <v>0</v>
      </c>
      <c r="E33" s="9">
        <v>0</v>
      </c>
      <c r="F33" s="9">
        <v>0</v>
      </c>
      <c r="G33" s="9">
        <v>0</v>
      </c>
    </row>
    <row r="34" spans="1:7" s="1" customFormat="1" ht="11.25" customHeight="1" x14ac:dyDescent="0.25">
      <c r="A34" s="19" t="s">
        <v>18</v>
      </c>
      <c r="B34" s="9">
        <v>300000000</v>
      </c>
      <c r="C34" s="9">
        <v>0</v>
      </c>
      <c r="D34" s="9">
        <v>0</v>
      </c>
      <c r="E34" s="9">
        <v>1061100000</v>
      </c>
      <c r="F34" s="9">
        <v>2038900000</v>
      </c>
      <c r="G34" s="9">
        <v>1500000000</v>
      </c>
    </row>
    <row r="35" spans="1:7" s="1" customFormat="1" ht="11.25" customHeight="1" x14ac:dyDescent="0.25">
      <c r="A35" s="19" t="s">
        <v>19</v>
      </c>
      <c r="B35" s="9">
        <v>1542000000</v>
      </c>
      <c r="C35" s="9">
        <v>0</v>
      </c>
      <c r="D35" s="9">
        <v>0</v>
      </c>
      <c r="E35" s="9">
        <v>0</v>
      </c>
      <c r="F35" s="9">
        <v>0</v>
      </c>
      <c r="G35" s="9"/>
    </row>
    <row r="36" spans="1:7" s="1" customFormat="1" ht="11.25" customHeight="1" x14ac:dyDescent="0.25">
      <c r="A36" s="19" t="s">
        <v>20</v>
      </c>
      <c r="B36" s="9">
        <v>0</v>
      </c>
      <c r="C36" s="9">
        <v>0</v>
      </c>
      <c r="D36" s="9">
        <v>1000000000</v>
      </c>
      <c r="E36" s="9">
        <v>0</v>
      </c>
      <c r="F36" s="9">
        <v>0</v>
      </c>
      <c r="G36" s="9">
        <v>0</v>
      </c>
    </row>
    <row r="37" spans="1:7" s="1" customFormat="1" ht="11.25" customHeight="1" x14ac:dyDescent="0.25">
      <c r="A37" s="19" t="s">
        <v>21</v>
      </c>
      <c r="B37" s="9">
        <v>0</v>
      </c>
      <c r="C37" s="9">
        <v>0</v>
      </c>
      <c r="D37" s="9">
        <v>2400000000</v>
      </c>
      <c r="E37" s="9">
        <v>0</v>
      </c>
      <c r="F37" s="9">
        <v>0</v>
      </c>
      <c r="G37" s="9">
        <v>150000000</v>
      </c>
    </row>
    <row r="38" spans="1:7" s="1" customFormat="1" ht="11.25" customHeight="1" x14ac:dyDescent="0.25">
      <c r="A38" s="19" t="s">
        <v>46</v>
      </c>
      <c r="B38" s="9">
        <v>0</v>
      </c>
      <c r="C38" s="9">
        <v>0</v>
      </c>
      <c r="D38" s="9">
        <v>0</v>
      </c>
      <c r="E38" s="9">
        <v>0</v>
      </c>
      <c r="F38" s="9" t="s">
        <v>48</v>
      </c>
      <c r="G38" s="9">
        <f>122905018.33+705544</f>
        <v>123610562.33</v>
      </c>
    </row>
    <row r="39" spans="1:7" s="1" customFormat="1" ht="11.25" customHeight="1" x14ac:dyDescent="0.25">
      <c r="A39" s="19" t="s">
        <v>49</v>
      </c>
      <c r="B39" s="9"/>
      <c r="C39" s="9"/>
      <c r="D39" s="9"/>
      <c r="E39" s="9"/>
      <c r="F39" s="9">
        <v>56149809.350000001</v>
      </c>
      <c r="G39" s="9"/>
    </row>
    <row r="40" spans="1:7" s="1" customFormat="1" ht="11.25" customHeight="1" x14ac:dyDescent="0.25">
      <c r="A40" s="19" t="s">
        <v>50</v>
      </c>
      <c r="B40" s="9"/>
      <c r="C40" s="9"/>
      <c r="D40" s="9"/>
      <c r="E40" s="9"/>
      <c r="F40" s="9">
        <v>500000000</v>
      </c>
      <c r="G40" s="9">
        <v>400000000</v>
      </c>
    </row>
    <row r="41" spans="1:7" s="1" customFormat="1" ht="11.25" customHeight="1" x14ac:dyDescent="0.25">
      <c r="A41" s="19" t="s">
        <v>51</v>
      </c>
      <c r="B41" s="9"/>
      <c r="C41" s="9"/>
      <c r="D41" s="9"/>
      <c r="E41" s="9"/>
      <c r="F41" s="9">
        <v>300000000</v>
      </c>
      <c r="G41" s="9"/>
    </row>
    <row r="42" spans="1:7" s="1" customFormat="1" ht="11.25" customHeight="1" x14ac:dyDescent="0.25">
      <c r="A42" s="19" t="s">
        <v>54</v>
      </c>
      <c r="B42" s="9"/>
      <c r="C42" s="9"/>
      <c r="D42" s="9"/>
      <c r="E42" s="9"/>
      <c r="F42" s="9">
        <v>0</v>
      </c>
      <c r="G42" s="9">
        <v>400000000</v>
      </c>
    </row>
    <row r="43" spans="1:7" s="1" customFormat="1" ht="11.25" customHeight="1" x14ac:dyDescent="0.25">
      <c r="A43" s="8"/>
      <c r="B43" s="9"/>
      <c r="C43" s="9"/>
      <c r="D43" s="9"/>
      <c r="E43" s="9"/>
      <c r="F43" s="9"/>
      <c r="G43" s="9"/>
    </row>
    <row r="44" spans="1:7" s="1" customFormat="1" ht="11.25" customHeight="1" x14ac:dyDescent="0.25">
      <c r="A44" s="20" t="s">
        <v>9</v>
      </c>
      <c r="B44" s="18">
        <f t="shared" ref="B44:C44" si="5">SUM(B45:B52)</f>
        <v>124693861</v>
      </c>
      <c r="C44" s="18">
        <f t="shared" si="5"/>
        <v>288702535</v>
      </c>
      <c r="D44" s="18">
        <f>SUM(D45:D52)</f>
        <v>343616830</v>
      </c>
      <c r="E44" s="18">
        <f t="shared" ref="E44" si="6">SUM(E45:E52)</f>
        <v>1296420027</v>
      </c>
      <c r="F44" s="18">
        <f t="shared" ref="F44" si="7">SUM(F45:F52)</f>
        <v>78083701</v>
      </c>
      <c r="G44" s="18">
        <f>SUM(G45:G52)</f>
        <v>1003035000</v>
      </c>
    </row>
    <row r="45" spans="1:7" s="1" customFormat="1" ht="11.25" customHeight="1" x14ac:dyDescent="0.25">
      <c r="A45" s="19" t="s">
        <v>12</v>
      </c>
      <c r="B45" s="9">
        <v>0</v>
      </c>
      <c r="C45" s="9">
        <v>0</v>
      </c>
      <c r="D45" s="9">
        <v>0</v>
      </c>
      <c r="E45" s="18">
        <v>0</v>
      </c>
      <c r="F45" s="18">
        <v>0</v>
      </c>
      <c r="G45" s="18">
        <v>0</v>
      </c>
    </row>
    <row r="46" spans="1:7" s="1" customFormat="1" x14ac:dyDescent="0.25">
      <c r="A46" s="19" t="s">
        <v>13</v>
      </c>
      <c r="B46" s="10">
        <v>124693861</v>
      </c>
      <c r="C46" s="10">
        <v>74912384</v>
      </c>
      <c r="D46" s="10">
        <v>8210938</v>
      </c>
      <c r="E46" s="10">
        <v>0</v>
      </c>
      <c r="F46" s="10">
        <v>0</v>
      </c>
      <c r="G46" s="10">
        <v>0</v>
      </c>
    </row>
    <row r="47" spans="1:7" s="1" customFormat="1" x14ac:dyDescent="0.25">
      <c r="A47" s="19" t="s">
        <v>15</v>
      </c>
      <c r="B47" s="14">
        <v>0</v>
      </c>
      <c r="C47" s="10">
        <v>38548556</v>
      </c>
      <c r="D47" s="10">
        <v>0</v>
      </c>
      <c r="E47" s="10">
        <v>0</v>
      </c>
      <c r="F47" s="10">
        <v>0</v>
      </c>
      <c r="G47" s="10">
        <v>0</v>
      </c>
    </row>
    <row r="48" spans="1:7" s="1" customFormat="1" ht="22.5" x14ac:dyDescent="0.25">
      <c r="A48" s="19" t="s">
        <v>14</v>
      </c>
      <c r="B48" s="14">
        <v>0</v>
      </c>
      <c r="C48" s="10">
        <v>175241595</v>
      </c>
      <c r="D48" s="10">
        <v>35685892</v>
      </c>
      <c r="E48" s="10">
        <v>0</v>
      </c>
      <c r="F48" s="10">
        <v>0</v>
      </c>
      <c r="G48" s="10">
        <v>0</v>
      </c>
    </row>
    <row r="49" spans="1:7" s="1" customFormat="1" x14ac:dyDescent="0.25">
      <c r="A49" s="19" t="s">
        <v>10</v>
      </c>
      <c r="B49" s="14">
        <v>0</v>
      </c>
      <c r="C49" s="14">
        <v>0</v>
      </c>
      <c r="D49" s="10">
        <v>299720000</v>
      </c>
      <c r="E49" s="10">
        <v>0</v>
      </c>
      <c r="F49" s="10">
        <v>0</v>
      </c>
      <c r="G49" s="10">
        <v>0</v>
      </c>
    </row>
    <row r="50" spans="1:7" s="1" customFormat="1" x14ac:dyDescent="0.25">
      <c r="A50" s="19" t="s">
        <v>11</v>
      </c>
      <c r="B50" s="14">
        <v>0</v>
      </c>
      <c r="C50" s="14">
        <v>0</v>
      </c>
      <c r="D50" s="14">
        <v>0</v>
      </c>
      <c r="E50" s="10">
        <v>1275364299</v>
      </c>
      <c r="F50" s="10"/>
      <c r="G50" s="10"/>
    </row>
    <row r="51" spans="1:7" s="1" customFormat="1" ht="19.5" customHeight="1" x14ac:dyDescent="0.25">
      <c r="A51" s="19" t="s">
        <v>47</v>
      </c>
      <c r="B51" s="12"/>
      <c r="C51" s="12"/>
      <c r="D51" s="12"/>
      <c r="E51" s="12">
        <v>21055728</v>
      </c>
      <c r="F51" s="10">
        <v>78083701</v>
      </c>
      <c r="G51" s="10">
        <v>0</v>
      </c>
    </row>
    <row r="52" spans="1:7" s="1" customFormat="1" ht="19.5" customHeight="1" x14ac:dyDescent="0.25">
      <c r="A52" s="19" t="s">
        <v>53</v>
      </c>
      <c r="B52" s="12"/>
      <c r="C52" s="12"/>
      <c r="D52" s="12"/>
      <c r="E52" s="12"/>
      <c r="F52" s="10"/>
      <c r="G52" s="10">
        <v>1003035000</v>
      </c>
    </row>
    <row r="53" spans="1:7" s="1" customFormat="1" x14ac:dyDescent="0.25">
      <c r="A53" s="6" t="s">
        <v>42</v>
      </c>
      <c r="B53" s="7">
        <f t="shared" ref="B53:D53" si="8">B7+B21+B29</f>
        <v>60152606334</v>
      </c>
      <c r="C53" s="7">
        <f t="shared" si="8"/>
        <v>63257422157</v>
      </c>
      <c r="D53" s="7">
        <f t="shared" si="8"/>
        <v>70202467499</v>
      </c>
      <c r="E53" s="7">
        <f>E7+E21+E29</f>
        <v>70440582713</v>
      </c>
      <c r="F53" s="7">
        <f>F7+F21+F29</f>
        <v>77765055731.350006</v>
      </c>
      <c r="G53" s="7">
        <f>G7+G21+G29</f>
        <v>80256084428.369995</v>
      </c>
    </row>
    <row r="54" spans="1:7" s="1" customFormat="1" ht="7.5" customHeight="1" x14ac:dyDescent="0.25">
      <c r="A54" s="11"/>
      <c r="B54" s="12"/>
      <c r="C54" s="12"/>
      <c r="D54" s="12"/>
      <c r="E54" s="12"/>
      <c r="F54" s="12"/>
      <c r="G54" s="12"/>
    </row>
    <row r="55" spans="1:7" s="1" customFormat="1" x14ac:dyDescent="0.25">
      <c r="A55" s="15" t="s">
        <v>3</v>
      </c>
      <c r="B55" s="12"/>
      <c r="C55" s="12"/>
      <c r="D55" s="12"/>
      <c r="E55" s="12"/>
      <c r="F55" s="12"/>
      <c r="G55" s="12"/>
    </row>
    <row r="56" spans="1:7" s="1" customFormat="1" ht="22.5" x14ac:dyDescent="0.25">
      <c r="A56" s="11" t="s">
        <v>4</v>
      </c>
      <c r="B56" s="12"/>
      <c r="C56" s="12"/>
      <c r="D56" s="12"/>
      <c r="E56" s="12"/>
      <c r="F56" s="12"/>
      <c r="G56" s="12"/>
    </row>
    <row r="57" spans="1:7" s="1" customFormat="1" ht="22.5" x14ac:dyDescent="0.25">
      <c r="A57" s="11" t="s">
        <v>5</v>
      </c>
      <c r="B57" s="12"/>
      <c r="C57" s="12"/>
      <c r="D57" s="12"/>
      <c r="E57" s="12"/>
      <c r="F57" s="12"/>
      <c r="G57" s="12"/>
    </row>
    <row r="58" spans="1:7" s="1" customFormat="1" x14ac:dyDescent="0.25">
      <c r="A58" s="15" t="s">
        <v>6</v>
      </c>
      <c r="B58" s="12"/>
      <c r="C58" s="12"/>
      <c r="D58" s="12"/>
      <c r="E58" s="12"/>
      <c r="F58" s="12"/>
      <c r="G58" s="12"/>
    </row>
    <row r="59" spans="1:7" s="1" customFormat="1" ht="8.25" customHeight="1" thickBot="1" x14ac:dyDescent="0.3">
      <c r="A59" s="16"/>
      <c r="B59" s="17"/>
      <c r="C59" s="17"/>
      <c r="D59" s="17"/>
      <c r="E59" s="17"/>
      <c r="F59" s="17"/>
      <c r="G59" s="17"/>
    </row>
    <row r="60" spans="1:7" s="1" customFormat="1" x14ac:dyDescent="0.25">
      <c r="A60" s="1" t="s">
        <v>45</v>
      </c>
      <c r="B60" s="3"/>
      <c r="C60" s="3"/>
      <c r="D60" s="3"/>
      <c r="E60" s="2"/>
      <c r="F60" s="2"/>
      <c r="G60" s="2"/>
    </row>
    <row r="61" spans="1:7" s="1" customFormat="1" ht="58.5" customHeight="1" x14ac:dyDescent="0.25">
      <c r="A61" s="30" t="s">
        <v>52</v>
      </c>
      <c r="B61" s="30"/>
      <c r="C61" s="30"/>
      <c r="D61" s="30"/>
      <c r="E61" s="30"/>
      <c r="F61" s="30"/>
    </row>
    <row r="62" spans="1:7" s="1" customFormat="1" x14ac:dyDescent="0.25">
      <c r="B62" s="3"/>
      <c r="C62" s="3"/>
      <c r="D62" s="3"/>
      <c r="E62" s="2"/>
      <c r="F62" s="2"/>
      <c r="G62" s="2"/>
    </row>
    <row r="63" spans="1:7" s="1" customFormat="1" x14ac:dyDescent="0.25">
      <c r="B63" s="3"/>
      <c r="C63" s="3"/>
      <c r="D63" s="3"/>
      <c r="E63" s="2"/>
      <c r="F63" s="2"/>
      <c r="G63" s="2"/>
    </row>
  </sheetData>
  <mergeCells count="4">
    <mergeCell ref="A61:F61"/>
    <mergeCell ref="A2:G2"/>
    <mergeCell ref="A3:G3"/>
    <mergeCell ref="A4:G4"/>
  </mergeCells>
  <printOptions horizontalCentered="1"/>
  <pageMargins left="0.70866141732283472" right="0.70866141732283472"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7C INGRESOS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dc:creator>
  <cp:lastModifiedBy>anacr</cp:lastModifiedBy>
  <cp:lastPrinted>2018-11-14T17:19:28Z</cp:lastPrinted>
  <dcterms:created xsi:type="dcterms:W3CDTF">2016-11-14T19:23:00Z</dcterms:created>
  <dcterms:modified xsi:type="dcterms:W3CDTF">2019-05-17T23:35:58Z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1231464536</vt:i4>
  </property>
  <property fmtid="{D5CDD505-2E9C-101B-9397-08002B2CF9AE}" pid="4" name="_EmailSubject">
    <vt:lpwstr>Se envían formatos conforme al acuerdo del día 13 de mayo de 2019</vt:lpwstr>
  </property>
  <property fmtid="{D5CDD505-2E9C-101B-9397-08002B2CF9AE}" pid="5" name="_AuthorEmail">
    <vt:lpwstr>lorena.rojas@finanzasoaxaca.gob.mx</vt:lpwstr>
  </property>
  <property fmtid="{D5CDD505-2E9C-101B-9397-08002B2CF9AE}" pid="6" name="_AuthorEmailDisplayName">
    <vt:lpwstr>Lorena Rojas Rivera</vt:lpwstr>
  </property>
  <property fmtid="{D5CDD505-2E9C-101B-9397-08002B2CF9AE}" pid="7" name="_ReviewingToolsShownOnce">
    <vt:lpwstr/>
  </property>
</Properties>
</file>